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4\11. KASIM\"/>
    </mc:Choice>
  </mc:AlternateContent>
  <xr:revisionPtr revIDLastSave="0" documentId="13_ncr:1_{094377A3-A600-4D58-8046-9FECC7B5489C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I33" i="1" s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<sst xmlns="http://schemas.openxmlformats.org/spreadsheetml/2006/main" count="52" uniqueCount="46">
  <si>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</si>
  <si>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</si>
  <si>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</si>
  <si>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</si>
  <si>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</si>
  <si>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</si>
  <si>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</si>
  <si>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</si>
  <si>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</si>
  <si>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</si>
  <si>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</si>
  <si>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</si>
  <si>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</si>
  <si>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</si>
  <si>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</si>
  <si>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</si>
  <si>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</si>
  <si>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</si>
  <si>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</si>
  <si>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</si>
  <si>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</si>
  <si>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</si>
  <si>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</si>
  <si>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</si>
  <si>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</si>
  <si>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</si>
  <si>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</si>
  <si>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</si>
  <si>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</si>
  <si>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</si>
  <si>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</si>
  <si>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</si>
  <si>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</si>
  <si>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</si>
  <si>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</si>
  <si>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</si>
  <si>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AHMET DAĞLI</t>
  </si>
  <si>
    <t>42 FPH 25</t>
  </si>
  <si>
    <t>KONAKLAMA</t>
  </si>
  <si>
    <t>İZMİR - MANİSA SEFERİ</t>
  </si>
  <si>
    <t>ALİ MUSTAFA ÖZDEMİR</t>
  </si>
  <si>
    <t>AKBAY TENEKECİLİK</t>
  </si>
  <si>
    <t>FERİT AHMET RODOS</t>
  </si>
  <si>
    <t>BAYTARLAR DEMİR ÇELİK</t>
  </si>
  <si>
    <t>MEHMET KALENDER</t>
  </si>
  <si>
    <t>HGS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</si>
</sst>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G12" sqref="G12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36</v>
      </c>
      <c r="C2" s="67"/>
      <c r="D2" s="2" t="s">
        <v>2</v>
      </c>
      <c r="E2" s="68" t="s">
        <v>39</v>
      </c>
      <c r="F2" s="68"/>
      <c r="G2" s="68"/>
      <c r="H2" s="68"/>
      <c r="I2" s="68"/>
      <c r="J2" s="68"/>
      <c r="K2" s="3" t="s">
        <v>3</v>
      </c>
      <c r="L2" s="4">
        <v>45604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40</v>
      </c>
      <c r="B5" s="61"/>
      <c r="C5" s="48">
        <v>45604</v>
      </c>
      <c r="D5" s="11"/>
      <c r="E5" s="12">
        <v>61489</v>
      </c>
      <c r="F5" s="1"/>
      <c r="G5" s="13" t="str">
        <f t="shared" ref="G5" si="0">IF(A5="","",(A5))</f>
        <v>ALİ MUSTAFA ÖZDEMİR</v>
      </c>
      <c r="H5" s="12">
        <v>40000</v>
      </c>
      <c r="I5" s="12"/>
      <c r="J5" s="12"/>
      <c r="K5" s="12">
        <f>IF(G5="","",SUM(E5-H5-I5-J5))</f>
        <v>21489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41</v>
      </c>
      <c r="B6" s="61"/>
      <c r="C6" s="48">
        <v>45604</v>
      </c>
      <c r="D6" s="11"/>
      <c r="E6" s="12">
        <v>48300</v>
      </c>
      <c r="F6" s="1"/>
      <c r="G6" s="13" t="str">
        <f>IF(A6="","",(A6))</f>
        <v>AKBAY TENEKECİLİK</v>
      </c>
      <c r="H6" s="12">
        <v>48300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 t="s">
        <v>42</v>
      </c>
      <c r="B7" s="61"/>
      <c r="C7" s="48">
        <v>45604</v>
      </c>
      <c r="D7" s="11"/>
      <c r="E7" s="12">
        <v>37750</v>
      </c>
      <c r="F7" s="1"/>
      <c r="G7" s="13" t="str">
        <f>IF(A7="","",(A7))</f>
        <v>FERİT AHMET RODOS</v>
      </c>
      <c r="H7" s="12"/>
      <c r="I7" s="12">
        <v>20000</v>
      </c>
      <c r="J7" s="12"/>
      <c r="K7" s="12">
        <f t="shared" si="1"/>
        <v>17750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 t="s">
        <v>43</v>
      </c>
      <c r="B8" s="61"/>
      <c r="C8" s="48">
        <v>45604</v>
      </c>
      <c r="D8" s="11"/>
      <c r="E8" s="12">
        <v>50200</v>
      </c>
      <c r="F8" s="1"/>
      <c r="G8" s="13" t="str">
        <f t="shared" ref="G8:G19" si="3">IF(A8="","",(A8))</f>
        <v>BAYTARLAR DEMİR ÇELİK</v>
      </c>
      <c r="H8" s="12">
        <v>50200</v>
      </c>
      <c r="I8" s="12"/>
      <c r="J8" s="12"/>
      <c r="K8" s="12">
        <f t="shared" si="1"/>
        <v>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 t="s">
        <v>44</v>
      </c>
      <c r="B9" s="61"/>
      <c r="C9" s="48">
        <v>45604</v>
      </c>
      <c r="D9" s="11"/>
      <c r="E9" s="12">
        <v>74769</v>
      </c>
      <c r="F9" s="1"/>
      <c r="G9" s="13" t="str">
        <f t="shared" si="3"/>
        <v>MEHMET KALENDER</v>
      </c>
      <c r="H9" s="12">
        <v>50000</v>
      </c>
      <c r="I9" s="12"/>
      <c r="J9" s="12"/>
      <c r="K9" s="12">
        <f t="shared" si="1"/>
        <v>24769</v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10911.08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37</v>
      </c>
      <c r="C22" s="27"/>
      <c r="D22" s="16" t="s">
        <v>16</v>
      </c>
      <c r="E22" s="17">
        <f>SUM(E5:E21)</f>
        <v>272508</v>
      </c>
      <c r="F22" s="1"/>
      <c r="G22" s="16" t="s">
        <v>16</v>
      </c>
      <c r="H22" s="17">
        <f>SUM(H5:H19)</f>
        <v>188500</v>
      </c>
      <c r="I22" s="17">
        <f>SUM(I5:I21)</f>
        <v>20000</v>
      </c>
      <c r="J22" s="17">
        <f>SUM(J5:J21)</f>
        <v>0</v>
      </c>
      <c r="K22" s="17">
        <f>SUM(K5:K21)</f>
        <v>64008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457388</v>
      </c>
      <c r="D25" s="18">
        <v>458846</v>
      </c>
      <c r="E25" s="19">
        <f>IF(C25="","",SUM(D25-C25))</f>
        <v>1458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5896.08</v>
      </c>
      <c r="D26" s="21"/>
      <c r="E26" s="20">
        <f>IF(C26="","",SUM(C26/E25))</f>
        <v>4.0439506172839508</v>
      </c>
      <c r="F26" s="1"/>
      <c r="G26" s="11" t="s">
        <v>25</v>
      </c>
      <c r="H26" s="12"/>
      <c r="I26" s="12">
        <v>5896.08</v>
      </c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10911.08</v>
      </c>
      <c r="D27" s="21"/>
      <c r="E27" s="22">
        <f>SUM(C27/E22)</f>
        <v>4.003948507933712E-2</v>
      </c>
      <c r="F27" s="1"/>
      <c r="G27" s="11" t="s">
        <v>27</v>
      </c>
      <c r="H27" s="12">
        <v>1590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38</v>
      </c>
      <c r="H28" s="12"/>
      <c r="I28" s="12">
        <v>3200</v>
      </c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 t="s">
        <v>45</v>
      </c>
      <c r="H29" s="12"/>
      <c r="I29" s="12">
        <v>225</v>
      </c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1590</v>
      </c>
      <c r="I33" s="17">
        <f>IF(I22="","",SUM(I26:I32))</f>
        <v>9321.08</v>
      </c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186910</v>
      </c>
      <c r="D36" s="1"/>
      <c r="E36" s="1"/>
      <c r="F36" s="1"/>
      <c r="G36" s="26" t="s">
        <v>30</v>
      </c>
      <c r="H36" s="15">
        <f>IF(H33="","",SUM(H22-H33))</f>
        <v>186910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2024-11-11T06:50:03Z</cp:lastPrinted>
  <dcterms:created xsi:type="dcterms:W3CDTF">2022-08-24T05:29:34Z</dcterms:created>
  <dcterms:modified xsi:type="dcterms:W3CDTF">2024-11-11T06:50:05Z</dcterms:modified>
</cp:coreProperties>
</file>